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2\Informe Trimestral Financiero 2022\"/>
    </mc:Choice>
  </mc:AlternateContent>
  <bookViews>
    <workbookView xWindow="-105" yWindow="-105" windowWidth="23250" windowHeight="12570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<sst xmlns="http://schemas.openxmlformats.org/spreadsheetml/2006/main" count="951" uniqueCount="674">
  <si>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</si>
  <si>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</si>
  <si>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</si>
  <si>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</si>
  <si>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</si>
  <si>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</si>
  <si>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</si>
  <si>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</si>
  <si>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</si>
  <si>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</si>
  <si>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</si>
  <si>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</si>
  <si>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</si>
  <si>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</si>
  <si>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</si>
  <si>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</si>
  <si>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</si>
  <si>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</si>
  <si>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</si>
  <si>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</si>
  <si>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</si>
  <si>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</si>
  <si>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</si>
  <si>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</si>
  <si>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</si>
  <si>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</si>
  <si>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</si>
  <si>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</si>
  <si>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</si>
  <si>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</si>
  <si>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</si>
  <si>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</si>
  <si>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</si>
  <si>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</si>
  <si>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</si>
  <si>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</si>
  <si>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</si>
  <si>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</si>
  <si>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</si>
  <si>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</si>
  <si>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</si>
  <si>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</si>
  <si>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</si>
  <si>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</si>
  <si>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</si>
  <si>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</si>
  <si>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</si>
  <si>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</si>
  <si>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</si>
  <si>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</si>
  <si>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</si>
  <si>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</si>
  <si>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</si>
  <si>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</si>
  <si>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</si>
  <si>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</si>
  <si>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</si>
  <si>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</si>
  <si>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</si>
  <si>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</si>
  <si>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</si>
  <si>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</si>
  <si>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</si>
  <si>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</si>
  <si>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</si>
  <si>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</si>
  <si>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</si>
  <si>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</si>
  <si>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</si>
  <si>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</si>
  <si>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</si>
  <si>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</si>
  <si>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</si>
  <si>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</si>
  <si>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</si>
  <si>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</si>
  <si>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</si>
  <si>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</si>
  <si>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</si>
  <si>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</si>
  <si>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</si>
  <si>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</si>
  <si>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</si>
  <si>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</si>
  <si>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</si>
  <si>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</si>
  <si>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</si>
  <si>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</si>
  <si>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</si>
  <si>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</si>
  <si>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</si>
  <si>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</si>
  <si>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</si>
  <si>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</si>
  <si>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</si>
  <si>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</si>
  <si>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</si>
  <si>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</si>
  <si>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</si>
  <si>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</si>
  <si>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</si>
  <si>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</si>
  <si>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</si>
  <si>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</si>
  <si>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</si>
  <si>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</si>
  <si>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</si>
  <si>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</si>
  <si>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</si>
  <si>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</si>
  <si>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</si>
  <si>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</si>
  <si>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</si>
  <si>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</si>
  <si>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</si>
  <si>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</si>
  <si>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</si>
  <si>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</si>
  <si>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</si>
  <si>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</si>
  <si>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</si>
  <si>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</si>
  <si>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</si>
  <si>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</si>
  <si>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</si>
  <si>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</si>
  <si>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</si>
  <si>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</si>
  <si>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</si>
  <si>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</si>
  <si>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</si>
  <si>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</si>
  <si>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</si>
  <si>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</si>
  <si>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</si>
  <si>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</si>
  <si>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</si>
  <si>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</si>
  <si>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</si>
  <si>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</si>
  <si>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</si>
  <si>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</si>
  <si>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</si>
  <si>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</si>
  <si>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</si>
  <si>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</si>
  <si>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</si>
  <si>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</si>
  <si>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</si>
  <si>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</si>
  <si>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</si>
  <si>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</si>
  <si>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</si>
  <si>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</si>
  <si>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</si>
  <si>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</si>
  <si>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</si>
  <si>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</si>
  <si>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</si>
  <si>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</si>
  <si>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</si>
  <si>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</si>
  <si>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</si>
  <si>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</si>
  <si>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</si>
  <si>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</si>
  <si>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</si>
  <si>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</si>
  <si>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</si>
  <si>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</si>
  <si>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</si>
  <si>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</si>
  <si>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</si>
  <si>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</si>
  <si>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</si>
  <si>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</si>
  <si>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</si>
  <si>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</si>
  <si>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</si>
  <si>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</si>
  <si>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</si>
  <si>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</si>
  <si>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</si>
  <si>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</si>
  <si>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</si>
  <si>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</si>
  <si>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</si>
  <si>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</si>
  <si>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</si>
  <si>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</si>
  <si>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</si>
  <si>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</si>
  <si>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</si>
  <si>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</si>
  <si>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</si>
  <si>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</si>
  <si>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</si>
  <si>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</si>
  <si>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</si>
  <si>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</si>
  <si>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</si>
  <si>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</si>
  <si>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</si>
  <si>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</si>
  <si>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</si>
  <si>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</si>
  <si>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</si>
  <si>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</si>
  <si>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</si>
  <si>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</si>
  <si>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</si>
  <si>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</si>
  <si>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</si>
  <si>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</si>
  <si>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</si>
  <si>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</si>
  <si>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</si>
  <si>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</si>
  <si>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</si>
  <si>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</si>
  <si>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</si>
  <si>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</si>
  <si>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</si>
  <si>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</si>
  <si>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</si>
  <si>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</si>
  <si>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</si>
  <si>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</si>
  <si>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</si>
  <si>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</si>
  <si>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</si>
  <si>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</si>
  <si>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</si>
  <si>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</si>
  <si>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</si>
  <si>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</si>
  <si>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</si>
  <si>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</si>
  <si>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</si>
  <si>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</si>
  <si>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</si>
  <si>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</si>
  <si>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</si>
  <si>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</si>
  <si>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</si>
  <si>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</si>
  <si>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</si>
  <si>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</si>
  <si>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</si>
  <si>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</si>
  <si>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</si>
  <si>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</si>
  <si>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</si>
  <si>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</si>
  <si>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</si>
  <si>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</si>
  <si>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</si>
  <si>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</si>
  <si>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</si>
  <si>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</si>
  <si>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</si>
  <si>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</si>
  <si>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</si>
  <si>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</si>
  <si>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</si>
  <si>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</si>
  <si>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</si>
  <si>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</si>
  <si>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</si>
  <si>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</si>
  <si>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</si>
  <si>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</si>
  <si>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</si>
  <si>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</si>
  <si>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</si>
  <si>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</si>
  <si>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</si>
  <si>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</si>
  <si>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</si>
  <si>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</si>
  <si>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</si>
  <si>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</si>
  <si>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</si>
  <si>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</si>
  <si>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</si>
  <si>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</si>
  <si>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</si>
  <si>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</si>
  <si>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</si>
  <si>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</si>
  <si>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</si>
  <si>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</si>
  <si>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</si>
  <si>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</si>
  <si>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</si>
  <si>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</si>
  <si>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</si>
  <si>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</si>
  <si>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</si>
  <si>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</si>
  <si>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</si>
  <si>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</si>
  <si>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</si>
  <si>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</si>
  <si>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</si>
  <si>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</si>
  <si>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</si>
  <si>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</si>
  <si>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</si>
  <si>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</si>
  <si>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</si>
  <si>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</si>
  <si>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</si>
  <si>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</si>
  <si>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</si>
  <si>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</si>
  <si>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</si>
  <si>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</si>
  <si>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</si>
  <si>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</si>
  <si>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</si>
  <si>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</si>
  <si>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</si>
  <si>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</si>
  <si>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</si>
  <si>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</si>
  <si>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</si>
  <si>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</si>
  <si>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</si>
  <si>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</si>
  <si>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</si>
  <si>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</si>
  <si>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</si>
  <si>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</si>
  <si>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</si>
  <si>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</si>
  <si>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</si>
  <si>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</si>
  <si>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</si>
  <si>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</si>
  <si>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</si>
  <si>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</si>
  <si>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</si>
  <si>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</si>
  <si>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</si>
  <si>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</si>
  <si>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</si>
  <si>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</si>
  <si>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</si>
  <si>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</si>
  <si>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</si>
  <si>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</si>
  <si>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</si>
  <si>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</si>
  <si>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</si>
  <si>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</si>
  <si>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</si>
  <si>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</si>
  <si>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</si>
  <si>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</si>
  <si>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</si>
  <si>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</si>
  <si>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</si>
  <si>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</si>
  <si>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</si>
  <si>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</si>
  <si>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</si>
  <si>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</si>
  <si>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</si>
  <si>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</si>
  <si>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</si>
  <si>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</si>
  <si>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</si>
  <si>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</si>
  <si>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</si>
  <si>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</si>
  <si>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</si>
  <si>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</si>
  <si>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</si>
  <si>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</si>
  <si>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</si>
  <si>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</si>
  <si>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</si>
  <si>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</si>
  <si>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</si>
  <si>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</si>
  <si>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</si>
  <si>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</si>
  <si>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</si>
  <si>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</si>
  <si>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</si>
  <si>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</si>
  <si>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</si>
  <si>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</si>
  <si>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</si>
  <si>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</si>
  <si>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</si>
  <si>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</si>
  <si>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</si>
  <si>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</si>
  <si>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</si>
  <si>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</si>
  <si>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</si>
  <si>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</si>
  <si>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</si>
  <si>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</si>
  <si>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</si>
  <si>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</si>
  <si>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</si>
  <si>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</si>
  <si>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</si>
  <si>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</si>
  <si>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</si>
  <si>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</si>
  <si>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</si>
  <si>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</si>
  <si>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</si>
  <si>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</si>
  <si>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</si>
  <si>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</si>
  <si>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</si>
  <si>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</si>
  <si>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</si>
  <si>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</si>
  <si>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</si>
  <si>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</si>
  <si>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</si>
  <si>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</si>
  <si>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</si>
  <si>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</si>
  <si>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</si>
  <si>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</si>
  <si>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</si>
  <si>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</si>
  <si>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</si>
  <si>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</si>
  <si>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</si>
  <si>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</si>
  <si>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</si>
  <si>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</si>
  <si>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</si>
  <si>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</si>
  <si>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</si>
  <si>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</si>
  <si>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</si>
  <si>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</si>
  <si>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</si>
  <si>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</si>
  <si>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</si>
  <si>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</si>
  <si>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</si>
  <si>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</si>
  <si>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</si>
  <si>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</si>
  <si>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</si>
  <si>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</si>
  <si>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</si>
  <si>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</si>
  <si>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</si>
  <si>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</si>
  <si>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</si>
  <si>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</si>
  <si>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</si>
  <si>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</si>
  <si>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</si>
  <si>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</si>
  <si>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</si>
  <si>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</si>
  <si>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</si>
  <si>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</si>
  <si>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</si>
  <si>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</si>
  <si>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</si>
  <si>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</si>
  <si>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</si>
  <si>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</si>
  <si>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</si>
  <si>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</si>
  <si>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</si>
  <si>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</si>
  <si>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</si>
  <si>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</si>
  <si>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</si>
  <si>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</si>
  <si>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</si>
  <si>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</si>
  <si>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</si>
  <si>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</si>
  <si>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</si>
  <si>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</si>
  <si>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</si>
  <si>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</si>
  <si>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</si>
  <si>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</si>
  <si>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</si>
  <si>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</si>
  <si>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</si>
  <si>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</si>
  <si>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</si>
  <si>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</si>
  <si>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</si>
  <si>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</si>
  <si>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</si>
  <si>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</si>
  <si>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</si>
  <si>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</si>
  <si>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</si>
  <si>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</si>
  <si>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</si>
  <si>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</si>
  <si>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</si>
  <si>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</si>
  <si>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</si>
  <si>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</si>
  <si>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</si>
  <si>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</si>
  <si>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</si>
  <si>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</si>
  <si>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</si>
  <si>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</si>
  <si>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</si>
  <si>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</si>
  <si>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</si>
  <si>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</si>
  <si>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</si>
  <si>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</si>
  <si>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</si>
  <si>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</si>
  <si>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</si>
  <si>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</si>
  <si>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</si>
  <si>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</si>
  <si>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</si>
  <si>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</si>
  <si>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</si>
  <si>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</si>
  <si>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</si>
  <si>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</si>
  <si>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</si>
  <si>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</si>
  <si>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</si>
  <si>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</si>
  <si>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</si>
  <si>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</si>
  <si>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</si>
  <si>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</si>
  <si>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</si>
  <si>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</si>
  <si>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</si>
  <si>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</si>
  <si>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</si>
  <si>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</si>
  <si>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</si>
  <si>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</si>
  <si>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</si>
  <si>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</si>
  <si>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</si>
  <si>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</si>
  <si>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</si>
  <si>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</si>
  <si>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</si>
  <si>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</si>
  <si>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</si>
  <si>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</si>
  <si>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</si>
  <si>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</si>
  <si>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</si>
  <si>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</si>
  <si>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</si>
  <si>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</si>
  <si>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</si>
  <si>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</si>
  <si>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</si>
  <si>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</si>
  <si>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</si>
  <si>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</si>
  <si>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</si>
  <si>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</si>
  <si>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</si>
  <si>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</si>
  <si>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</si>
  <si>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</si>
  <si>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</si>
  <si>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</si>
  <si>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</si>
  <si>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</si>
  <si>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</si>
  <si>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</si>
  <si>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</si>
  <si>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</si>
  <si>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</si>
  <si>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</si>
  <si>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</si>
  <si>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</si>
  <si>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</si>
  <si>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</si>
  <si>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</si>
  <si>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</si>
  <si>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</si>
  <si>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</si>
  <si>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</si>
  <si>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</si>
  <si>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</si>
  <si>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</si>
  <si>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</si>
  <si>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</si>
  <si>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</si>
  <si>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</si>
  <si>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</si>
  <si>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</si>
  <si>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</si>
  <si>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</si>
  <si>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</si>
  <si>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</si>
  <si>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</si>
  <si>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</si>
  <si>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</si>
  <si>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</si>
  <si>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</si>
  <si>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</si>
  <si>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</si>
  <si>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</si>
  <si>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</si>
  <si>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</si>
  <si>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</si>
  <si>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</si>
  <si>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</si>
  <si>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</si>
  <si>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</si>
  <si>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</si>
  <si>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</si>
  <si>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</si>
  <si>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</si>
  <si>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</si>
  <si>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</si>
  <si>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</si>
  <si>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</si>
  <si>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</si>
  <si>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</si>
  <si>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</si>
  <si>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</si>
  <si>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</si>
  <si>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</si>
  <si>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</si>
  <si>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</si>
  <si>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</si>
  <si>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</si>
  <si>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</si>
  <si>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</si>
  <si>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</si>
  <si>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</si>
  <si>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</si>
  <si>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</si>
  <si>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</si>
  <si>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</si>
  <si>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</si>
  <si>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</si>
  <si>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</si>
  <si>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</si>
  <si>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</si>
  <si>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</si>
  <si>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</si>
  <si>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</si>
  <si>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</si>
  <si>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</si>
  <si>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</si>
  <si>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</si>
  <si>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</si>
  <si>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</si>
  <si>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</si>
  <si>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</si>
  <si>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</si>
  <si>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Junta Municipal de Agua Potable y Alcantarillado de San Felipe, Gto.</t>
  </si>
  <si>
    <t>Correspondiente del 1 de Enero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</si>
</sst>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3" fontId="8" fillId="0" borderId="0" xfId="10" applyNumberFormat="1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G18" sqref="G18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3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C5" sqref="C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34228231.130000003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34228231.130000003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workbookViewId="0">
      <selection activeCell="E39" sqref="E39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25363438.539999999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6118811.75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84160.46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64637.94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299556.7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5670456.6500000004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124601.9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6" x14ac:dyDescent="0.2">
      <c r="A33" s="90" t="s">
        <v>562</v>
      </c>
      <c r="B33" s="77" t="s">
        <v>451</v>
      </c>
      <c r="C33" s="150">
        <v>124601.9</v>
      </c>
    </row>
    <row r="34" spans="1:6" x14ac:dyDescent="0.2">
      <c r="A34" s="90" t="s">
        <v>563</v>
      </c>
      <c r="B34" s="77" t="s">
        <v>564</v>
      </c>
      <c r="C34" s="150">
        <v>0</v>
      </c>
    </row>
    <row r="35" spans="1:6" x14ac:dyDescent="0.2">
      <c r="A35" s="90" t="s">
        <v>565</v>
      </c>
      <c r="B35" s="77" t="s">
        <v>566</v>
      </c>
      <c r="C35" s="150">
        <v>0</v>
      </c>
    </row>
    <row r="36" spans="1:6" x14ac:dyDescent="0.2">
      <c r="A36" s="90" t="s">
        <v>567</v>
      </c>
      <c r="B36" s="77" t="s">
        <v>459</v>
      </c>
      <c r="C36" s="150">
        <v>0</v>
      </c>
    </row>
    <row r="37" spans="1:6" x14ac:dyDescent="0.2">
      <c r="A37" s="90" t="s">
        <v>568</v>
      </c>
      <c r="B37" s="85" t="s">
        <v>569</v>
      </c>
      <c r="C37" s="152">
        <v>0</v>
      </c>
    </row>
    <row r="38" spans="1:6" x14ac:dyDescent="0.2">
      <c r="A38" s="78"/>
      <c r="B38" s="81"/>
      <c r="C38" s="82"/>
    </row>
    <row r="39" spans="1:6" x14ac:dyDescent="0.2">
      <c r="A39" s="83" t="s">
        <v>84</v>
      </c>
      <c r="B39" s="58"/>
      <c r="C39" s="145">
        <f>C5-C7+C30</f>
        <v>19369228.689999998</v>
      </c>
      <c r="F39" s="194"/>
    </row>
    <row r="41" spans="1:6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F52" sqref="F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134973935.49000001</v>
      </c>
      <c r="E40" s="34">
        <v>-89982623.659999996</v>
      </c>
      <c r="F40" s="34">
        <f t="shared" si="0"/>
        <v>44991311.830000013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264034290.75999999</v>
      </c>
      <c r="E41" s="34">
        <v>-302357443.38999999</v>
      </c>
      <c r="F41" s="34">
        <f t="shared" si="0"/>
        <v>-38323152.629999995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110240287.72</v>
      </c>
      <c r="E42" s="34">
        <v>-82680215.790000007</v>
      </c>
      <c r="F42" s="34">
        <f t="shared" si="0"/>
        <v>27560071.929999992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148514671.49000001</v>
      </c>
      <c r="E43" s="34">
        <v>-148514671.49000001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57143220.18</v>
      </c>
      <c r="E44" s="34">
        <v>-91371451.310000002</v>
      </c>
      <c r="F44" s="34">
        <f t="shared" si="0"/>
        <v>-34228231.130000003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89982623.659999996</v>
      </c>
      <c r="E45" s="34">
        <v>-134973935.49000001</v>
      </c>
      <c r="F45" s="34">
        <f t="shared" si="0"/>
        <v>-44991311.830000013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285490714.04000002</v>
      </c>
      <c r="E46" s="34">
        <v>-247781457.63999999</v>
      </c>
      <c r="F46" s="34">
        <f t="shared" si="0"/>
        <v>37709256.400000036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86967713.760000005</v>
      </c>
      <c r="E47" s="34">
        <v>-114527785.69</v>
      </c>
      <c r="F47" s="34">
        <f t="shared" si="0"/>
        <v>-27560071.929999992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87281920.280000001</v>
      </c>
      <c r="E48" s="34">
        <v>-77803231.459999993</v>
      </c>
      <c r="F48" s="34">
        <f t="shared" si="0"/>
        <v>9478688.8200000077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93107166.019999996</v>
      </c>
      <c r="E49" s="34">
        <v>-93107166.019999996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118470604.56</v>
      </c>
      <c r="E50" s="34">
        <v>-118470604.56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67177677.140000001</v>
      </c>
      <c r="E51" s="34">
        <v>-41814238.600000001</v>
      </c>
      <c r="F51" s="34">
        <f t="shared" si="0"/>
        <v>25363438.539999999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1191799.3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3141.9</v>
      </c>
      <c r="D15" s="24">
        <v>3238.43</v>
      </c>
      <c r="E15" s="24">
        <v>3634.17</v>
      </c>
      <c r="F15" s="24">
        <v>4020.85</v>
      </c>
      <c r="G15" s="24">
        <v>5757.6</v>
      </c>
    </row>
    <row r="16" spans="1:8" x14ac:dyDescent="0.2">
      <c r="A16" s="22">
        <v>1124</v>
      </c>
      <c r="B16" s="20" t="s">
        <v>202</v>
      </c>
      <c r="C16" s="24">
        <v>14852299.26</v>
      </c>
      <c r="D16" s="24">
        <v>14460463.289999999</v>
      </c>
      <c r="E16" s="24">
        <v>13861809.17</v>
      </c>
      <c r="F16" s="24">
        <v>13023172.16</v>
      </c>
      <c r="G16" s="24">
        <v>11932688.630000001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63179.4</v>
      </c>
      <c r="D20" s="24">
        <v>63179.4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25000</v>
      </c>
      <c r="D21" s="24">
        <v>25000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25432391.039999999</v>
      </c>
      <c r="D23" s="24">
        <v>25432391.039999999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207000</v>
      </c>
      <c r="D24" s="24">
        <v>207000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1215887.74</v>
      </c>
      <c r="D27" s="24">
        <v>1215887.74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956957.58</v>
      </c>
    </row>
    <row r="42" spans="1:8" x14ac:dyDescent="0.2">
      <c r="A42" s="22">
        <v>1151</v>
      </c>
      <c r="B42" s="20" t="s">
        <v>225</v>
      </c>
      <c r="C42" s="24">
        <v>956957.58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44799673.219999999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2602148.98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42197524.240000002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7485171.2000000002</v>
      </c>
      <c r="D62" s="24">
        <f t="shared" ref="D62:E62" si="0">SUM(D63:D70)</f>
        <v>0</v>
      </c>
      <c r="E62" s="24">
        <f t="shared" si="0"/>
        <v>-2189138.48</v>
      </c>
    </row>
    <row r="63" spans="1:9" x14ac:dyDescent="0.2">
      <c r="A63" s="22">
        <v>1241</v>
      </c>
      <c r="B63" s="20" t="s">
        <v>239</v>
      </c>
      <c r="C63" s="24">
        <v>2090769.06</v>
      </c>
      <c r="D63" s="24">
        <v>0</v>
      </c>
      <c r="E63" s="24">
        <v>-897782.14</v>
      </c>
    </row>
    <row r="64" spans="1:9" x14ac:dyDescent="0.2">
      <c r="A64" s="22">
        <v>1242</v>
      </c>
      <c r="B64" s="20" t="s">
        <v>240</v>
      </c>
      <c r="C64" s="24">
        <v>62930.67</v>
      </c>
      <c r="D64" s="24">
        <v>0</v>
      </c>
      <c r="E64" s="24">
        <v>-30361.08</v>
      </c>
    </row>
    <row r="65" spans="1:9" x14ac:dyDescent="0.2">
      <c r="A65" s="22">
        <v>1243</v>
      </c>
      <c r="B65" s="20" t="s">
        <v>241</v>
      </c>
      <c r="C65" s="24">
        <v>37000</v>
      </c>
      <c r="D65" s="24">
        <v>0</v>
      </c>
      <c r="E65" s="24">
        <v>-14800</v>
      </c>
    </row>
    <row r="66" spans="1:9" x14ac:dyDescent="0.2">
      <c r="A66" s="22">
        <v>1244</v>
      </c>
      <c r="B66" s="20" t="s">
        <v>242</v>
      </c>
      <c r="C66" s="24">
        <v>1415939.98</v>
      </c>
      <c r="D66" s="24">
        <v>0</v>
      </c>
      <c r="E66" s="24">
        <v>-512292.16</v>
      </c>
    </row>
    <row r="67" spans="1:9" x14ac:dyDescent="0.2">
      <c r="A67" s="22">
        <v>1245</v>
      </c>
      <c r="B67" s="20" t="s">
        <v>243</v>
      </c>
      <c r="C67" s="24">
        <v>94451.72</v>
      </c>
      <c r="D67" s="24">
        <v>0</v>
      </c>
      <c r="E67" s="24">
        <v>-6336.2</v>
      </c>
    </row>
    <row r="68" spans="1:9" x14ac:dyDescent="0.2">
      <c r="A68" s="22">
        <v>1246</v>
      </c>
      <c r="B68" s="20" t="s">
        <v>244</v>
      </c>
      <c r="C68" s="24">
        <v>3784079.77</v>
      </c>
      <c r="D68" s="24">
        <v>0</v>
      </c>
      <c r="E68" s="24">
        <v>-727566.9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391474.54</v>
      </c>
      <c r="D74" s="24">
        <f>SUM(D75:D79)</f>
        <v>0</v>
      </c>
      <c r="E74" s="24">
        <f>SUM(E75:E79)</f>
        <v>213884.73</v>
      </c>
    </row>
    <row r="75" spans="1:9" x14ac:dyDescent="0.2">
      <c r="A75" s="22">
        <v>1251</v>
      </c>
      <c r="B75" s="20" t="s">
        <v>249</v>
      </c>
      <c r="C75" s="24">
        <v>391474.54</v>
      </c>
      <c r="D75" s="24">
        <v>0</v>
      </c>
      <c r="E75" s="24">
        <v>213884.73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7612691.5300000003</v>
      </c>
      <c r="D110" s="24">
        <f>SUM(D111:D119)</f>
        <v>7612691.5300000003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7660.22</v>
      </c>
      <c r="D111" s="24">
        <f>C111</f>
        <v>7660.22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1140.28</v>
      </c>
      <c r="D112" s="24">
        <f t="shared" ref="D112:D119" si="1">C112</f>
        <v>1140.28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-0.01</v>
      </c>
      <c r="D113" s="24">
        <f t="shared" si="1"/>
        <v>-0.01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7603714.5300000003</v>
      </c>
      <c r="D117" s="24">
        <f t="shared" si="1"/>
        <v>7603714.5300000003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176.51</v>
      </c>
      <c r="D119" s="24">
        <f t="shared" si="1"/>
        <v>176.51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34228115.510000005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39833.81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39833.81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34188281.700000003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34188281.700000003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115.62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115.62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115.62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19369228.639999997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17734957.259999998</v>
      </c>
      <c r="D99" s="57">
        <f>C99/$C$98</f>
        <v>0.91562537618947748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9391243.0399999991</v>
      </c>
      <c r="D100" s="57">
        <f t="shared" ref="D100:D163" si="0">C100/$C$98</f>
        <v>0.48485374480044346</v>
      </c>
      <c r="E100" s="56"/>
    </row>
    <row r="101" spans="1:5" x14ac:dyDescent="0.2">
      <c r="A101" s="54">
        <v>5111</v>
      </c>
      <c r="B101" s="51" t="s">
        <v>363</v>
      </c>
      <c r="C101" s="55">
        <v>5759768.2000000002</v>
      </c>
      <c r="D101" s="57">
        <f t="shared" si="0"/>
        <v>0.29736693737536474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307049.2</v>
      </c>
      <c r="D103" s="57">
        <f t="shared" si="0"/>
        <v>1.5852422711656319E-2</v>
      </c>
      <c r="E103" s="56"/>
    </row>
    <row r="104" spans="1:5" x14ac:dyDescent="0.2">
      <c r="A104" s="54">
        <v>5114</v>
      </c>
      <c r="B104" s="51" t="s">
        <v>366</v>
      </c>
      <c r="C104" s="55">
        <v>1390723.35</v>
      </c>
      <c r="D104" s="57">
        <f t="shared" si="0"/>
        <v>7.1800657416370942E-2</v>
      </c>
      <c r="E104" s="56"/>
    </row>
    <row r="105" spans="1:5" x14ac:dyDescent="0.2">
      <c r="A105" s="54">
        <v>5115</v>
      </c>
      <c r="B105" s="51" t="s">
        <v>367</v>
      </c>
      <c r="C105" s="55">
        <v>1933702.29</v>
      </c>
      <c r="D105" s="57">
        <f t="shared" si="0"/>
        <v>9.9833727297051533E-2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2234822.9499999997</v>
      </c>
      <c r="D107" s="57">
        <f t="shared" si="0"/>
        <v>0.11538006967323404</v>
      </c>
      <c r="E107" s="56"/>
    </row>
    <row r="108" spans="1:5" x14ac:dyDescent="0.2">
      <c r="A108" s="54">
        <v>5121</v>
      </c>
      <c r="B108" s="51" t="s">
        <v>370</v>
      </c>
      <c r="C108" s="55">
        <v>294813.69</v>
      </c>
      <c r="D108" s="57">
        <f t="shared" si="0"/>
        <v>1.5220724349919185E-2</v>
      </c>
      <c r="E108" s="56"/>
    </row>
    <row r="109" spans="1:5" x14ac:dyDescent="0.2">
      <c r="A109" s="54">
        <v>5122</v>
      </c>
      <c r="B109" s="51" t="s">
        <v>371</v>
      </c>
      <c r="C109" s="55">
        <v>27820.63</v>
      </c>
      <c r="D109" s="57">
        <f t="shared" si="0"/>
        <v>1.4363313334299101E-3</v>
      </c>
      <c r="E109" s="56"/>
    </row>
    <row r="110" spans="1:5" x14ac:dyDescent="0.2">
      <c r="A110" s="54">
        <v>5123</v>
      </c>
      <c r="B110" s="51" t="s">
        <v>372</v>
      </c>
      <c r="C110" s="55">
        <v>18350.599999999999</v>
      </c>
      <c r="D110" s="57">
        <f t="shared" si="0"/>
        <v>9.4740995323394574E-4</v>
      </c>
      <c r="E110" s="56"/>
    </row>
    <row r="111" spans="1:5" x14ac:dyDescent="0.2">
      <c r="A111" s="54">
        <v>5124</v>
      </c>
      <c r="B111" s="51" t="s">
        <v>373</v>
      </c>
      <c r="C111" s="55">
        <v>1287391.26</v>
      </c>
      <c r="D111" s="57">
        <f t="shared" si="0"/>
        <v>6.6465799125390482E-2</v>
      </c>
      <c r="E111" s="56"/>
    </row>
    <row r="112" spans="1:5" x14ac:dyDescent="0.2">
      <c r="A112" s="54">
        <v>5125</v>
      </c>
      <c r="B112" s="51" t="s">
        <v>374</v>
      </c>
      <c r="C112" s="55">
        <v>14796.71</v>
      </c>
      <c r="D112" s="57">
        <f t="shared" si="0"/>
        <v>7.6392871781392742E-4</v>
      </c>
      <c r="E112" s="56"/>
    </row>
    <row r="113" spans="1:5" x14ac:dyDescent="0.2">
      <c r="A113" s="54">
        <v>5126</v>
      </c>
      <c r="B113" s="51" t="s">
        <v>375</v>
      </c>
      <c r="C113" s="55">
        <v>382419.18</v>
      </c>
      <c r="D113" s="57">
        <f t="shared" si="0"/>
        <v>1.9743645299857438E-2</v>
      </c>
      <c r="E113" s="56"/>
    </row>
    <row r="114" spans="1:5" x14ac:dyDescent="0.2">
      <c r="A114" s="54">
        <v>5127</v>
      </c>
      <c r="B114" s="51" t="s">
        <v>376</v>
      </c>
      <c r="C114" s="55">
        <v>16357.11</v>
      </c>
      <c r="D114" s="57">
        <f t="shared" si="0"/>
        <v>8.4448948917978199E-4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192873.77</v>
      </c>
      <c r="D116" s="57">
        <f t="shared" si="0"/>
        <v>9.9577414044093818E-3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6108891.2699999996</v>
      </c>
      <c r="D117" s="57">
        <f t="shared" si="0"/>
        <v>0.31539156171579996</v>
      </c>
      <c r="E117" s="56"/>
    </row>
    <row r="118" spans="1:5" x14ac:dyDescent="0.2">
      <c r="A118" s="54">
        <v>5131</v>
      </c>
      <c r="B118" s="51" t="s">
        <v>380</v>
      </c>
      <c r="C118" s="55">
        <v>3885678.26</v>
      </c>
      <c r="D118" s="57">
        <f t="shared" si="0"/>
        <v>0.200610893299879</v>
      </c>
      <c r="E118" s="56"/>
    </row>
    <row r="119" spans="1:5" x14ac:dyDescent="0.2">
      <c r="A119" s="54">
        <v>5132</v>
      </c>
      <c r="B119" s="51" t="s">
        <v>381</v>
      </c>
      <c r="C119" s="55">
        <v>29400</v>
      </c>
      <c r="D119" s="57">
        <f t="shared" si="0"/>
        <v>1.5178714933069221E-3</v>
      </c>
      <c r="E119" s="56"/>
    </row>
    <row r="120" spans="1:5" x14ac:dyDescent="0.2">
      <c r="A120" s="54">
        <v>5133</v>
      </c>
      <c r="B120" s="51" t="s">
        <v>382</v>
      </c>
      <c r="C120" s="55">
        <v>402044.14</v>
      </c>
      <c r="D120" s="57">
        <f t="shared" si="0"/>
        <v>2.0756848270649567E-2</v>
      </c>
      <c r="E120" s="56"/>
    </row>
    <row r="121" spans="1:5" x14ac:dyDescent="0.2">
      <c r="A121" s="54">
        <v>5134</v>
      </c>
      <c r="B121" s="51" t="s">
        <v>383</v>
      </c>
      <c r="C121" s="55">
        <v>180997.59</v>
      </c>
      <c r="D121" s="57">
        <f t="shared" si="0"/>
        <v>9.3445946332739466E-3</v>
      </c>
      <c r="E121" s="56"/>
    </row>
    <row r="122" spans="1:5" x14ac:dyDescent="0.2">
      <c r="A122" s="54">
        <v>5135</v>
      </c>
      <c r="B122" s="51" t="s">
        <v>384</v>
      </c>
      <c r="C122" s="55">
        <v>143350.76</v>
      </c>
      <c r="D122" s="57">
        <f t="shared" si="0"/>
        <v>7.4009534744177621E-3</v>
      </c>
      <c r="E122" s="56"/>
    </row>
    <row r="123" spans="1:5" x14ac:dyDescent="0.2">
      <c r="A123" s="54">
        <v>5136</v>
      </c>
      <c r="B123" s="51" t="s">
        <v>385</v>
      </c>
      <c r="C123" s="55">
        <v>66602.509999999995</v>
      </c>
      <c r="D123" s="57">
        <f t="shared" si="0"/>
        <v>3.4385731738669797E-3</v>
      </c>
      <c r="E123" s="56"/>
    </row>
    <row r="124" spans="1:5" x14ac:dyDescent="0.2">
      <c r="A124" s="54">
        <v>5137</v>
      </c>
      <c r="B124" s="51" t="s">
        <v>386</v>
      </c>
      <c r="C124" s="55">
        <v>10469.799999999999</v>
      </c>
      <c r="D124" s="57">
        <f t="shared" si="0"/>
        <v>5.4053778777635414E-4</v>
      </c>
      <c r="E124" s="56"/>
    </row>
    <row r="125" spans="1:5" x14ac:dyDescent="0.2">
      <c r="A125" s="54">
        <v>5138</v>
      </c>
      <c r="B125" s="51" t="s">
        <v>387</v>
      </c>
      <c r="C125" s="55">
        <v>38947.86</v>
      </c>
      <c r="D125" s="57">
        <f t="shared" si="0"/>
        <v>2.010811102697583E-3</v>
      </c>
      <c r="E125" s="56"/>
    </row>
    <row r="126" spans="1:5" x14ac:dyDescent="0.2">
      <c r="A126" s="54">
        <v>5139</v>
      </c>
      <c r="B126" s="51" t="s">
        <v>388</v>
      </c>
      <c r="C126" s="55">
        <v>1351400.35</v>
      </c>
      <c r="D126" s="57">
        <f t="shared" si="0"/>
        <v>6.9770478479931883E-2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1634271.38</v>
      </c>
      <c r="D160" s="57">
        <f t="shared" si="0"/>
        <v>8.4374623810522589E-2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1634271.38</v>
      </c>
      <c r="D167" s="57">
        <f t="shared" si="1"/>
        <v>8.4374623810522589E-2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1634271.38</v>
      </c>
      <c r="D169" s="57">
        <f t="shared" si="1"/>
        <v>8.4374623810522589E-2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2469632.65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14859002.49</v>
      </c>
    </row>
    <row r="15" spans="1:5" x14ac:dyDescent="0.2">
      <c r="A15" s="33">
        <v>3220</v>
      </c>
      <c r="B15" s="29" t="s">
        <v>473</v>
      </c>
      <c r="C15" s="34">
        <v>80964618.640000001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37102561.880000003</v>
      </c>
      <c r="D10" s="34">
        <v>28368082.309999999</v>
      </c>
    </row>
    <row r="11" spans="1:5" x14ac:dyDescent="0.2">
      <c r="A11" s="33">
        <v>1114</v>
      </c>
      <c r="B11" s="29" t="s">
        <v>197</v>
      </c>
      <c r="C11" s="34">
        <v>1191799.3</v>
      </c>
      <c r="D11" s="34">
        <v>1157635.02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38294361.18</v>
      </c>
      <c r="D15" s="135">
        <f>SUM(D8:D14)</f>
        <v>29525717.329999998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5670456.6500000004</v>
      </c>
      <c r="D20" s="135">
        <f>SUM(D21:D27)</f>
        <v>5670456.6500000004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5670456.6500000004</v>
      </c>
      <c r="D25" s="132">
        <v>5670456.6500000004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448355.10000000003</v>
      </c>
      <c r="D28" s="135">
        <f>SUM(D29:D36)</f>
        <v>448355.10000000003</v>
      </c>
      <c r="E28" s="130"/>
    </row>
    <row r="29" spans="1:5" x14ac:dyDescent="0.2">
      <c r="A29" s="33">
        <v>1241</v>
      </c>
      <c r="B29" s="29" t="s">
        <v>239</v>
      </c>
      <c r="C29" s="34">
        <v>84160.46</v>
      </c>
      <c r="D29" s="132">
        <v>84160.46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64637.94</v>
      </c>
      <c r="D32" s="132">
        <v>64637.94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299556.7</v>
      </c>
      <c r="D34" s="132">
        <v>299556.7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6118811.75</v>
      </c>
      <c r="D43" s="135">
        <f>D20+D28+D37</f>
        <v>6118811.75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14859002.49</v>
      </c>
      <c r="D47" s="135">
        <v>13683604.75</v>
      </c>
    </row>
    <row r="48" spans="1:5" x14ac:dyDescent="0.2">
      <c r="A48" s="131"/>
      <c r="B48" s="136" t="s">
        <v>629</v>
      </c>
      <c r="C48" s="135">
        <f>C51+C63+C95+C98+C49</f>
        <v>0</v>
      </c>
      <c r="D48" s="135">
        <f>D51+D63+D95+D98+D49</f>
        <v>550127.63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550127.63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550127.63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14859002.49</v>
      </c>
      <c r="D126" s="135">
        <f>D47+D48+D104-D110-D113</f>
        <v>14233732.380000001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2022-10-25T15:10:03Z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